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24\Desktop\БЮДЖЕТ 2026\отчет 31.12.2025г. ОбС\"/>
    </mc:Choice>
  </mc:AlternateContent>
  <xr:revisionPtr revIDLastSave="0" documentId="8_{13655407-1273-4547-A054-3C30EEA893C0}" xr6:coauthVersionLast="47" xr6:coauthVersionMax="47" xr10:uidLastSave="{00000000-0000-0000-0000-000000000000}"/>
  <bookViews>
    <workbookView xWindow="-120" yWindow="-120" windowWidth="29040" windowHeight="15720" xr2:uid="{B79BC295-CC7E-472A-9BA3-CD623E6CC41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B58" i="1"/>
  <c r="B53" i="1"/>
  <c r="B66" i="1"/>
  <c r="H79" i="1"/>
  <c r="G79" i="1"/>
  <c r="F81" i="1"/>
  <c r="D81" i="1" s="1"/>
  <c r="E81" i="1"/>
  <c r="C81" i="1" s="1"/>
  <c r="B79" i="1"/>
  <c r="D87" i="1"/>
  <c r="C87" i="1"/>
  <c r="H72" i="1"/>
  <c r="D71" i="1"/>
  <c r="H53" i="1"/>
  <c r="G61" i="1"/>
  <c r="F61" i="1"/>
  <c r="E61" i="1"/>
  <c r="B61" i="1"/>
  <c r="F58" i="1"/>
  <c r="E58" i="1"/>
  <c r="E53" i="1" s="1"/>
  <c r="C41" i="1"/>
  <c r="E49" i="1"/>
  <c r="H45" i="1"/>
  <c r="H42" i="1" s="1"/>
  <c r="G45" i="1"/>
  <c r="G42" i="1" s="1"/>
  <c r="F45" i="1"/>
  <c r="F42" i="1" s="1"/>
  <c r="B45" i="1"/>
  <c r="B42" i="1" s="1"/>
  <c r="B38" i="1"/>
  <c r="D27" i="1"/>
  <c r="C26" i="1"/>
  <c r="C27" i="1"/>
  <c r="D24" i="1"/>
  <c r="D20" i="1"/>
  <c r="D21" i="1"/>
  <c r="C24" i="1"/>
  <c r="E15" i="1"/>
  <c r="C12" i="1"/>
  <c r="D26" i="1"/>
  <c r="D18" i="1"/>
  <c r="D86" i="1"/>
  <c r="D85" i="1"/>
  <c r="I53" i="1"/>
  <c r="F38" i="1"/>
  <c r="E38" i="1"/>
  <c r="C18" i="1"/>
  <c r="C19" i="1"/>
  <c r="C20" i="1"/>
  <c r="D43" i="1"/>
  <c r="D84" i="1"/>
  <c r="D83" i="1"/>
  <c r="D82" i="1"/>
  <c r="D77" i="1"/>
  <c r="D80" i="1"/>
  <c r="D76" i="1"/>
  <c r="D75" i="1"/>
  <c r="D74" i="1"/>
  <c r="D73" i="1"/>
  <c r="D70" i="1"/>
  <c r="D69" i="1"/>
  <c r="D68" i="1"/>
  <c r="D64" i="1"/>
  <c r="D63" i="1"/>
  <c r="D62" i="1"/>
  <c r="D60" i="1"/>
  <c r="D59" i="1"/>
  <c r="D57" i="1"/>
  <c r="D56" i="1"/>
  <c r="D55" i="1"/>
  <c r="D52" i="1"/>
  <c r="D51" i="1"/>
  <c r="D50" i="1"/>
  <c r="D47" i="1"/>
  <c r="D46" i="1"/>
  <c r="D41" i="1"/>
  <c r="D35" i="1"/>
  <c r="D34" i="1"/>
  <c r="D33" i="1"/>
  <c r="D19" i="1"/>
  <c r="C86" i="1"/>
  <c r="C85" i="1"/>
  <c r="C84" i="1"/>
  <c r="C83" i="1"/>
  <c r="C82" i="1"/>
  <c r="C80" i="1"/>
  <c r="C76" i="1"/>
  <c r="C77" i="1"/>
  <c r="C75" i="1"/>
  <c r="C74" i="1"/>
  <c r="C73" i="1"/>
  <c r="C71" i="1"/>
  <c r="C70" i="1"/>
  <c r="C69" i="1"/>
  <c r="C68" i="1"/>
  <c r="C64" i="1"/>
  <c r="C63" i="1"/>
  <c r="C62" i="1"/>
  <c r="C60" i="1"/>
  <c r="C59" i="1"/>
  <c r="C57" i="1"/>
  <c r="C56" i="1"/>
  <c r="C55" i="1"/>
  <c r="C52" i="1"/>
  <c r="C51" i="1"/>
  <c r="C50" i="1"/>
  <c r="C40" i="1"/>
  <c r="C39" i="1"/>
  <c r="C35" i="1"/>
  <c r="C34" i="1"/>
  <c r="C33" i="1"/>
  <c r="C13" i="1"/>
  <c r="I72" i="1"/>
  <c r="I38" i="1"/>
  <c r="H38" i="1"/>
  <c r="G38" i="1"/>
  <c r="I11" i="1"/>
  <c r="E11" i="1"/>
  <c r="B49" i="1"/>
  <c r="G72" i="1"/>
  <c r="F72" i="1"/>
  <c r="E72" i="1"/>
  <c r="B72" i="1"/>
  <c r="I66" i="1"/>
  <c r="H66" i="1"/>
  <c r="G66" i="1"/>
  <c r="F66" i="1"/>
  <c r="E66" i="1"/>
  <c r="F53" i="1"/>
  <c r="I49" i="1"/>
  <c r="H49" i="1"/>
  <c r="G49" i="1"/>
  <c r="F49" i="1"/>
  <c r="I31" i="1"/>
  <c r="H31" i="1"/>
  <c r="G31" i="1"/>
  <c r="F31" i="1"/>
  <c r="E31" i="1"/>
  <c r="B31" i="1"/>
  <c r="H15" i="1"/>
  <c r="H9" i="1" s="1"/>
  <c r="G15" i="1"/>
  <c r="F15" i="1"/>
  <c r="B15" i="1"/>
  <c r="B11" i="1"/>
  <c r="G11" i="1"/>
  <c r="D45" i="1" l="1"/>
  <c r="D42" i="1" s="1"/>
  <c r="E9" i="1"/>
  <c r="C11" i="1"/>
  <c r="C61" i="1"/>
  <c r="D53" i="1"/>
  <c r="C38" i="1"/>
  <c r="F79" i="1"/>
  <c r="E79" i="1"/>
  <c r="D72" i="1"/>
  <c r="D66" i="1"/>
  <c r="C66" i="1"/>
  <c r="C53" i="1"/>
  <c r="G53" i="1"/>
  <c r="D38" i="1"/>
  <c r="D31" i="1"/>
  <c r="C31" i="1"/>
  <c r="C49" i="1"/>
  <c r="D49" i="1"/>
  <c r="B9" i="1"/>
  <c r="F9" i="1"/>
  <c r="D9" i="1" s="1"/>
  <c r="D11" i="1"/>
  <c r="G9" i="1"/>
  <c r="C15" i="1"/>
  <c r="D15" i="1"/>
  <c r="C72" i="1"/>
  <c r="D79" i="1"/>
  <c r="C79" i="1"/>
  <c r="B29" i="1" l="1"/>
  <c r="C47" i="1"/>
  <c r="C45" i="1" s="1"/>
  <c r="C42" i="1" s="1"/>
  <c r="E45" i="1"/>
  <c r="E42" i="1" s="1"/>
</calcChain>
</file>

<file path=xl/sharedStrings.xml><?xml version="1.0" encoding="utf-8"?>
<sst xmlns="http://schemas.openxmlformats.org/spreadsheetml/2006/main" count="90" uniqueCount="81">
  <si>
    <t>ПРИЛОЖЕНИЕ   №2</t>
  </si>
  <si>
    <t>първоначален план</t>
  </si>
  <si>
    <t>Бюджет</t>
  </si>
  <si>
    <t>Общо</t>
  </si>
  <si>
    <t xml:space="preserve">Отчет </t>
  </si>
  <si>
    <t>Държавни дейности</t>
  </si>
  <si>
    <t>Местни  дейности</t>
  </si>
  <si>
    <t>Неразплатени</t>
  </si>
  <si>
    <t xml:space="preserve">    ПРИХОДИ –Всичко:</t>
  </si>
  <si>
    <t>І.Собствени приходи</t>
  </si>
  <si>
    <t>1.Имуществени данъци</t>
  </si>
  <si>
    <t xml:space="preserve">ІІ.Взаимоотношения  с ЦБ </t>
  </si>
  <si>
    <t>1.Обща допълваща субсидия</t>
  </si>
  <si>
    <t>2.Обща изравнителна</t>
  </si>
  <si>
    <t>3.Целева  субсидия за капиталови р-ди</t>
  </si>
  <si>
    <t>4.Целева субсидия  за зимно поддърж.</t>
  </si>
  <si>
    <t>5. Целеви трансфери</t>
  </si>
  <si>
    <t>6.Трансфери</t>
  </si>
  <si>
    <t>ІІІ.Преходен остатък</t>
  </si>
  <si>
    <t>ІV. Заеми</t>
  </si>
  <si>
    <t xml:space="preserve">     РАЗХОДИ -ВСИЧКО</t>
  </si>
  <si>
    <t>І.ОБЩИ  ДЪРЖ. СЛУЖБИ</t>
  </si>
  <si>
    <t>1.Заплати</t>
  </si>
  <si>
    <t>2.Издръжка</t>
  </si>
  <si>
    <t>3.Общински съвет</t>
  </si>
  <si>
    <t>ІІ.ОТБРАНА И СИГУРНОСТ</t>
  </si>
  <si>
    <t>1. Полиция, вътрешен ред и сигурност</t>
  </si>
  <si>
    <t>2. Защита на населението , управление и дейности при стихийни бедствия и аварии</t>
  </si>
  <si>
    <t>ІІІ.ОБРАЗОВАНИЕ</t>
  </si>
  <si>
    <t>1.Образование – делегир.бюдж</t>
  </si>
  <si>
    <t xml:space="preserve">2.Образование –ЦДГ </t>
  </si>
  <si>
    <t xml:space="preserve">   -Заплати и осигоровки</t>
  </si>
  <si>
    <t xml:space="preserve">   -Издръжка –ЦДГ</t>
  </si>
  <si>
    <t>ІV.ЗДРАВЕОПАЗВАНЕ</t>
  </si>
  <si>
    <t>1.Други дейности по здравеоп.</t>
  </si>
  <si>
    <t>2.Здравеопазване-МБАЛ</t>
  </si>
  <si>
    <t>3.МЦ Пирдоп ЕООД</t>
  </si>
  <si>
    <t>V.СОЦИАЛНО ПОДПОМАГ.</t>
  </si>
  <si>
    <t xml:space="preserve">1.Дом за възрастни със СН </t>
  </si>
  <si>
    <t>2.Център за обществ.подкрепа</t>
  </si>
  <si>
    <t>3. Асистентска подкрепа</t>
  </si>
  <si>
    <t>4.Домашен соц.патронаж-общ.характер</t>
  </si>
  <si>
    <t>4.1.Заплати</t>
  </si>
  <si>
    <t>4.2.Издръжка</t>
  </si>
  <si>
    <t>5.Клуб. на пенсионера-общ.характер</t>
  </si>
  <si>
    <t>5.1.Заплати</t>
  </si>
  <si>
    <t>5.2.Издръжка</t>
  </si>
  <si>
    <t>6.Лични асистенти</t>
  </si>
  <si>
    <t>7.Присъдена издр и ПВЗ</t>
  </si>
  <si>
    <t>VІ.ЖИЛИЩНО СТРОИТЕЛ.</t>
  </si>
  <si>
    <t>И БКС</t>
  </si>
  <si>
    <t>1.Капиталови разходи</t>
  </si>
  <si>
    <t>2.Ремонти</t>
  </si>
  <si>
    <t>3.ВиК,осветл.чист.и озеленяв.</t>
  </si>
  <si>
    <t>4.Фонд”Граждански инициативи”</t>
  </si>
  <si>
    <t>VІІ.ПОЧ.ДЕЛО И КУЛТУРА</t>
  </si>
  <si>
    <t>1.Читалища</t>
  </si>
  <si>
    <t>2.Музей</t>
  </si>
  <si>
    <t>3.Спортни бази</t>
  </si>
  <si>
    <t>4.Обредни дейности</t>
  </si>
  <si>
    <t>VІІІ.ИКОНОМИЧЕСКИ ДЕИНОСТИ И УСЛУГИ4</t>
  </si>
  <si>
    <t>2.Горско стопанство</t>
  </si>
  <si>
    <t>2.1.Заплати</t>
  </si>
  <si>
    <t>2.2.Издръжка</t>
  </si>
  <si>
    <t>3.Служби и д-ти по ремонт пътища</t>
  </si>
  <si>
    <t>4.Др.дейности по икономиката</t>
  </si>
  <si>
    <t xml:space="preserve">5.Туризъм </t>
  </si>
  <si>
    <t>ІХ .ДРУГИ РАДХОДИ НЕКЛАСИФИЦИРАНИ ПО ДРУГИ ФУНКЦИИ</t>
  </si>
  <si>
    <t xml:space="preserve">                                                  </t>
  </si>
  <si>
    <t>Наименование</t>
  </si>
  <si>
    <r>
      <t>1</t>
    </r>
    <r>
      <rPr>
        <sz val="10"/>
        <color theme="1"/>
        <rFont val="Verdana"/>
        <family val="2"/>
        <charset val="204"/>
      </rPr>
      <t>.Селско и горско стопанство</t>
    </r>
  </si>
  <si>
    <t>2.Неданъчни приходи</t>
  </si>
  <si>
    <t>5.Др.дейности “Култура”</t>
  </si>
  <si>
    <t xml:space="preserve"> ОТЧЕТ  НА БЮДЖЕТА НА ОБЩИНА ПИРДОП  КЪМ 30.06.2025 г. </t>
  </si>
  <si>
    <t>Бюджет 2025г.</t>
  </si>
  <si>
    <t>2025г.</t>
  </si>
  <si>
    <t>V. Трансфери</t>
  </si>
  <si>
    <t>актуализиран план към 31.12.25г.</t>
  </si>
  <si>
    <t>Отчет 31.12.25г.</t>
  </si>
  <si>
    <t>31.12.2025г.</t>
  </si>
  <si>
    <t>6.Възстановени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</si>
</sst>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FF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FF0000"/>
      <name val="Verdana"/>
      <family val="2"/>
      <charset val="204"/>
    </font>
    <font>
      <i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2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justify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4" borderId="3" xfId="0" applyFont="1" applyFill="1" applyBorder="1" applyAlignment="1">
      <alignment horizontal="center" vertical="center" wrapText="1"/>
    </xf>
    <xf numFmtId="3" fontId="1" fillId="4" borderId="6" xfId="0" applyNumberFormat="1" applyFont="1" applyFill="1" applyBorder="1" applyAlignment="1">
      <alignment horizontal="right" vertical="center" wrapText="1"/>
    </xf>
    <xf numFmtId="3" fontId="1" fillId="4" borderId="6" xfId="0" applyNumberFormat="1" applyFont="1" applyFill="1" applyBorder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10" fillId="0" borderId="9" xfId="0" applyNumberFormat="1" applyFont="1" applyBorder="1" applyAlignment="1">
      <alignment horizontal="right"/>
    </xf>
    <xf numFmtId="0" fontId="1" fillId="3" borderId="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AD82-562E-425A-9452-39E10D8109BD}">
  <dimension ref="A1:I87"/>
  <sheetViews>
    <sheetView tabSelected="1" topLeftCell="A49" workbookViewId="0">
      <selection activeCell="I64" sqref="I64"/>
    </sheetView>
  </sheetViews>
  <sheetFormatPr defaultRowHeight="15" x14ac:dyDescent="0.25"/>
  <cols>
    <col min="1" max="1" width="18.42578125" customWidth="1"/>
    <col min="2" max="2" width="17" customWidth="1"/>
    <col min="3" max="3" width="16.7109375" customWidth="1"/>
    <col min="4" max="4" width="18.28515625" customWidth="1"/>
    <col min="5" max="5" width="13.85546875" bestFit="1" customWidth="1"/>
    <col min="6" max="6" width="15.42578125" bestFit="1" customWidth="1"/>
    <col min="7" max="7" width="16" customWidth="1"/>
    <col min="8" max="8" width="18.42578125" customWidth="1"/>
    <col min="9" max="9" width="20.5703125" customWidth="1"/>
  </cols>
  <sheetData>
    <row r="1" spans="1:9" x14ac:dyDescent="0.25">
      <c r="A1" s="4"/>
      <c r="B1" s="30"/>
      <c r="C1" s="30"/>
      <c r="D1" s="31" t="s">
        <v>0</v>
      </c>
      <c r="E1" s="30"/>
      <c r="F1" s="30"/>
      <c r="G1" s="30"/>
      <c r="H1" s="30"/>
      <c r="I1" s="30"/>
    </row>
    <row r="2" spans="1:9" x14ac:dyDescent="0.25">
      <c r="A2" s="5" t="s">
        <v>68</v>
      </c>
      <c r="B2" s="30" t="s">
        <v>73</v>
      </c>
      <c r="C2" s="30"/>
      <c r="D2" s="30"/>
      <c r="E2" s="30"/>
      <c r="F2" s="30"/>
      <c r="G2" s="30"/>
      <c r="H2" s="30"/>
      <c r="I2" s="30"/>
    </row>
    <row r="3" spans="1:9" ht="15.75" thickBot="1" x14ac:dyDescent="0.3">
      <c r="A3" s="5"/>
      <c r="B3" s="4"/>
      <c r="C3" s="4"/>
      <c r="D3" s="4"/>
      <c r="E3" s="4"/>
      <c r="F3" s="4"/>
      <c r="G3" s="4"/>
      <c r="H3" s="4"/>
      <c r="I3" s="4"/>
    </row>
    <row r="4" spans="1:9" ht="25.5" x14ac:dyDescent="0.25">
      <c r="A4" s="6"/>
      <c r="B4" s="1" t="s">
        <v>74</v>
      </c>
      <c r="C4" s="1" t="s">
        <v>2</v>
      </c>
      <c r="D4" s="1" t="s">
        <v>78</v>
      </c>
      <c r="E4" s="1" t="s">
        <v>2</v>
      </c>
      <c r="F4" s="1" t="s">
        <v>4</v>
      </c>
      <c r="G4" s="1" t="s">
        <v>2</v>
      </c>
      <c r="H4" s="33" t="s">
        <v>4</v>
      </c>
      <c r="I4" s="36" t="s">
        <v>7</v>
      </c>
    </row>
    <row r="5" spans="1:9" ht="25.5" x14ac:dyDescent="0.25">
      <c r="A5" s="32" t="s">
        <v>69</v>
      </c>
      <c r="B5" s="2" t="s">
        <v>1</v>
      </c>
      <c r="C5" s="2" t="s">
        <v>75</v>
      </c>
      <c r="D5" s="2" t="s">
        <v>3</v>
      </c>
      <c r="E5" s="2" t="s">
        <v>75</v>
      </c>
      <c r="F5" s="2" t="s">
        <v>79</v>
      </c>
      <c r="G5" s="2" t="s">
        <v>75</v>
      </c>
      <c r="H5" s="34" t="s">
        <v>79</v>
      </c>
      <c r="I5" s="32" t="s">
        <v>79</v>
      </c>
    </row>
    <row r="6" spans="1:9" ht="38.25" x14ac:dyDescent="0.25">
      <c r="A6" s="7"/>
      <c r="B6" s="8"/>
      <c r="C6" s="2" t="s">
        <v>77</v>
      </c>
      <c r="D6" s="8"/>
      <c r="E6" s="2" t="s">
        <v>5</v>
      </c>
      <c r="F6" s="2" t="s">
        <v>5</v>
      </c>
      <c r="G6" s="2" t="s">
        <v>6</v>
      </c>
      <c r="H6" s="34" t="s">
        <v>6</v>
      </c>
      <c r="I6" s="7"/>
    </row>
    <row r="7" spans="1:9" ht="15.75" thickBot="1" x14ac:dyDescent="0.3">
      <c r="A7" s="9"/>
      <c r="B7" s="10"/>
      <c r="C7" s="10"/>
      <c r="D7" s="10"/>
      <c r="E7" s="3"/>
      <c r="F7" s="10"/>
      <c r="G7" s="10"/>
      <c r="H7" s="35"/>
      <c r="I7" s="9"/>
    </row>
    <row r="8" spans="1:9" ht="15.75" thickBot="1" x14ac:dyDescent="0.3">
      <c r="A8" s="11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ht="26.25" thickBot="1" x14ac:dyDescent="0.3">
      <c r="A9" s="48" t="s">
        <v>8</v>
      </c>
      <c r="B9" s="49">
        <f>B11+B15+B24+B26+B27</f>
        <v>15123159</v>
      </c>
      <c r="C9" s="49">
        <v>15586541</v>
      </c>
      <c r="D9" s="50">
        <f>F9+H9</f>
        <v>17168238</v>
      </c>
      <c r="E9" s="49">
        <f>E11+E15+E24+E26+E27</f>
        <v>9661998</v>
      </c>
      <c r="F9" s="49">
        <f>F11+F15+F24+F26+F27</f>
        <v>11501221</v>
      </c>
      <c r="G9" s="49">
        <f>G11+G15+G24+G26+G27</f>
        <v>5924543</v>
      </c>
      <c r="H9" s="49">
        <f>H11+H15+H24+H26+H27</f>
        <v>5667017</v>
      </c>
      <c r="I9" s="49">
        <v>-42770</v>
      </c>
    </row>
    <row r="10" spans="1:9" ht="15.75" thickBot="1" x14ac:dyDescent="0.3">
      <c r="A10" s="14"/>
      <c r="B10" s="13"/>
      <c r="C10" s="15"/>
      <c r="D10" s="16"/>
      <c r="E10" s="13"/>
      <c r="F10" s="16"/>
      <c r="G10" s="17"/>
      <c r="H10" s="16"/>
      <c r="I10" s="15"/>
    </row>
    <row r="11" spans="1:9" ht="26.25" thickBot="1" x14ac:dyDescent="0.3">
      <c r="A11" s="38" t="s">
        <v>9</v>
      </c>
      <c r="B11" s="39">
        <f t="shared" ref="B11:I11" si="0">SUM(B12:B13)</f>
        <v>3911700</v>
      </c>
      <c r="C11" s="39">
        <f>E11+G11</f>
        <v>3911700</v>
      </c>
      <c r="D11" s="39">
        <f t="shared" ref="D11" si="1">F11+H11</f>
        <v>3885178</v>
      </c>
      <c r="E11" s="39">
        <f t="shared" si="0"/>
        <v>0</v>
      </c>
      <c r="F11" s="39">
        <v>33425</v>
      </c>
      <c r="G11" s="41">
        <f t="shared" si="0"/>
        <v>3911700</v>
      </c>
      <c r="H11" s="39">
        <v>3851753</v>
      </c>
      <c r="I11" s="39">
        <f t="shared" si="0"/>
        <v>0</v>
      </c>
    </row>
    <row r="12" spans="1:9" ht="38.25" customHeight="1" thickBot="1" x14ac:dyDescent="0.3">
      <c r="A12" s="14" t="s">
        <v>10</v>
      </c>
      <c r="B12" s="19">
        <v>804900</v>
      </c>
      <c r="C12" s="19">
        <f t="shared" ref="C12:D12" si="2">E12+G12</f>
        <v>804900</v>
      </c>
      <c r="D12" s="19">
        <f t="shared" si="2"/>
        <v>906441</v>
      </c>
      <c r="E12" s="15"/>
      <c r="F12" s="51"/>
      <c r="G12" s="20">
        <v>804900</v>
      </c>
      <c r="H12" s="56">
        <v>906441</v>
      </c>
      <c r="I12" s="15"/>
    </row>
    <row r="13" spans="1:9" ht="26.25" thickBot="1" x14ac:dyDescent="0.3">
      <c r="A13" s="14" t="s">
        <v>71</v>
      </c>
      <c r="B13" s="19">
        <v>3106800</v>
      </c>
      <c r="C13" s="19">
        <f>E13+G13</f>
        <v>3106800</v>
      </c>
      <c r="D13" s="19">
        <v>2978737</v>
      </c>
      <c r="E13" s="15"/>
      <c r="F13" s="19">
        <v>33425</v>
      </c>
      <c r="G13" s="20">
        <v>3106800</v>
      </c>
      <c r="H13" s="56">
        <v>2945312</v>
      </c>
      <c r="I13" s="15"/>
    </row>
    <row r="14" spans="1:9" ht="15.75" thickBot="1" x14ac:dyDescent="0.3">
      <c r="A14" s="14"/>
      <c r="B14" s="15"/>
      <c r="C14" s="15"/>
      <c r="D14" s="15"/>
      <c r="E14" s="15"/>
      <c r="F14" s="16"/>
      <c r="G14" s="21"/>
      <c r="H14" s="15"/>
      <c r="I14" s="15"/>
    </row>
    <row r="15" spans="1:9" ht="47.25" customHeight="1" x14ac:dyDescent="0.25">
      <c r="A15" s="57" t="s">
        <v>11</v>
      </c>
      <c r="B15" s="59">
        <f t="shared" ref="B15:H15" si="3">SUM(B17:B23)</f>
        <v>10107979</v>
      </c>
      <c r="C15" s="59">
        <f>SUM(C17:C23)</f>
        <v>10571361</v>
      </c>
      <c r="D15" s="59">
        <f>SUM(D17:D23)</f>
        <v>10629830</v>
      </c>
      <c r="E15" s="59">
        <f>SUM(E17:E23)</f>
        <v>9232156</v>
      </c>
      <c r="F15" s="59">
        <f t="shared" si="3"/>
        <v>11611188</v>
      </c>
      <c r="G15" s="59">
        <f t="shared" si="3"/>
        <v>1339205</v>
      </c>
      <c r="H15" s="59">
        <f t="shared" si="3"/>
        <v>655467</v>
      </c>
      <c r="I15" s="59"/>
    </row>
    <row r="16" spans="1:9" ht="3.75" customHeight="1" thickBot="1" x14ac:dyDescent="0.3">
      <c r="A16" s="58"/>
      <c r="B16" s="60"/>
      <c r="C16" s="60"/>
      <c r="D16" s="60"/>
      <c r="E16" s="60"/>
      <c r="F16" s="60"/>
      <c r="G16" s="60"/>
      <c r="H16" s="60"/>
      <c r="I16" s="60"/>
    </row>
    <row r="17" spans="1:9" ht="39" thickBot="1" x14ac:dyDescent="0.3">
      <c r="A17" s="14" t="s">
        <v>12</v>
      </c>
      <c r="B17" s="19">
        <v>8781779</v>
      </c>
      <c r="C17" s="19">
        <v>9167147</v>
      </c>
      <c r="D17" s="19">
        <v>9167147</v>
      </c>
      <c r="E17" s="19">
        <v>9167147</v>
      </c>
      <c r="F17" s="19">
        <v>9167147</v>
      </c>
      <c r="G17" s="21"/>
      <c r="H17" s="15"/>
      <c r="I17" s="15"/>
    </row>
    <row r="18" spans="1:9" ht="26.25" thickBot="1" x14ac:dyDescent="0.3">
      <c r="A18" s="14" t="s">
        <v>13</v>
      </c>
      <c r="B18" s="19">
        <v>674100</v>
      </c>
      <c r="C18" s="19">
        <f t="shared" ref="C18:C20" si="4">E18+G18</f>
        <v>674100</v>
      </c>
      <c r="D18" s="19">
        <f>F18+H18</f>
        <v>674100</v>
      </c>
      <c r="E18" s="15"/>
      <c r="F18" s="51"/>
      <c r="G18" s="19">
        <v>674100</v>
      </c>
      <c r="H18" s="22">
        <v>674100</v>
      </c>
      <c r="I18" s="15"/>
    </row>
    <row r="19" spans="1:9" ht="39" thickBot="1" x14ac:dyDescent="0.3">
      <c r="A19" s="14" t="s">
        <v>14</v>
      </c>
      <c r="B19" s="19">
        <v>414400</v>
      </c>
      <c r="C19" s="19">
        <f t="shared" si="4"/>
        <v>414400</v>
      </c>
      <c r="D19" s="19">
        <f t="shared" ref="D19:D26" si="5">F19+H19</f>
        <v>414400</v>
      </c>
      <c r="E19" s="15"/>
      <c r="F19" s="51"/>
      <c r="G19" s="19">
        <v>414400</v>
      </c>
      <c r="H19" s="22">
        <v>414400</v>
      </c>
      <c r="I19" s="15"/>
    </row>
    <row r="20" spans="1:9" ht="39" thickBot="1" x14ac:dyDescent="0.3">
      <c r="A20" s="14" t="s">
        <v>15</v>
      </c>
      <c r="B20" s="19">
        <v>93300</v>
      </c>
      <c r="C20" s="19">
        <f t="shared" si="4"/>
        <v>93300</v>
      </c>
      <c r="D20" s="19">
        <f>F20+H20</f>
        <v>93300</v>
      </c>
      <c r="E20" s="15"/>
      <c r="F20" s="51"/>
      <c r="G20" s="19">
        <v>93300</v>
      </c>
      <c r="H20" s="19">
        <v>93300</v>
      </c>
      <c r="I20" s="15"/>
    </row>
    <row r="21" spans="1:9" ht="26.25" thickBot="1" x14ac:dyDescent="0.3">
      <c r="A21" s="14" t="s">
        <v>16</v>
      </c>
      <c r="B21" s="19">
        <v>144400</v>
      </c>
      <c r="C21" s="19">
        <v>222414</v>
      </c>
      <c r="D21" s="19">
        <f>F21+H21</f>
        <v>222414</v>
      </c>
      <c r="E21" s="15">
        <v>65009</v>
      </c>
      <c r="F21" s="15">
        <v>65009</v>
      </c>
      <c r="G21" s="20">
        <v>157405</v>
      </c>
      <c r="H21" s="19">
        <v>157405</v>
      </c>
      <c r="I21" s="12"/>
    </row>
    <row r="22" spans="1:9" ht="26.25" thickBot="1" x14ac:dyDescent="0.3">
      <c r="A22" s="14" t="s">
        <v>80</v>
      </c>
      <c r="B22" s="19"/>
      <c r="C22" s="19"/>
      <c r="D22" s="19"/>
      <c r="E22" s="15"/>
      <c r="F22" s="15">
        <v>-12185</v>
      </c>
      <c r="G22" s="20"/>
      <c r="H22" s="19"/>
      <c r="I22" s="12"/>
    </row>
    <row r="23" spans="1:9" ht="37.5" customHeight="1" thickBot="1" x14ac:dyDescent="0.3">
      <c r="A23" s="14" t="s">
        <v>17</v>
      </c>
      <c r="B23" s="15"/>
      <c r="C23" s="19"/>
      <c r="D23" s="19">
        <v>58469</v>
      </c>
      <c r="E23" s="19"/>
      <c r="F23" s="19">
        <v>2391217</v>
      </c>
      <c r="G23" s="15"/>
      <c r="H23" s="19">
        <v>-683738</v>
      </c>
      <c r="I23" s="12"/>
    </row>
    <row r="24" spans="1:9" ht="26.25" thickBot="1" x14ac:dyDescent="0.3">
      <c r="A24" s="42" t="s">
        <v>18</v>
      </c>
      <c r="B24" s="39">
        <v>760468</v>
      </c>
      <c r="C24" s="39">
        <f>E24+G24</f>
        <v>760468</v>
      </c>
      <c r="D24" s="39">
        <f>F24+H24</f>
        <v>137963</v>
      </c>
      <c r="E24" s="41">
        <v>429842</v>
      </c>
      <c r="F24" s="39">
        <v>-143392</v>
      </c>
      <c r="G24" s="39">
        <v>330626</v>
      </c>
      <c r="H24" s="40">
        <v>281355</v>
      </c>
      <c r="I24" s="43"/>
    </row>
    <row r="25" spans="1:9" ht="12.75" customHeight="1" thickBot="1" x14ac:dyDescent="0.3">
      <c r="A25" s="23"/>
      <c r="B25" s="55"/>
      <c r="C25" s="17"/>
      <c r="D25" s="24"/>
      <c r="E25" s="24"/>
      <c r="F25" s="25"/>
      <c r="G25" s="13"/>
      <c r="H25" s="26"/>
      <c r="I25" s="27"/>
    </row>
    <row r="26" spans="1:9" ht="15.75" thickBot="1" x14ac:dyDescent="0.3">
      <c r="A26" s="42" t="s">
        <v>19</v>
      </c>
      <c r="B26" s="41">
        <v>407230</v>
      </c>
      <c r="C26" s="39">
        <f>E26+G26</f>
        <v>407230</v>
      </c>
      <c r="D26" s="39">
        <f t="shared" si="5"/>
        <v>878442</v>
      </c>
      <c r="E26" s="40"/>
      <c r="F26" s="52"/>
      <c r="G26" s="41">
        <v>407230</v>
      </c>
      <c r="H26" s="39">
        <v>878442</v>
      </c>
      <c r="I26" s="44">
        <v>-42770</v>
      </c>
    </row>
    <row r="27" spans="1:9" ht="35.25" customHeight="1" thickBot="1" x14ac:dyDescent="0.3">
      <c r="A27" s="42" t="s">
        <v>76</v>
      </c>
      <c r="B27" s="41">
        <v>-64218</v>
      </c>
      <c r="C27" s="39">
        <f>E27+G27</f>
        <v>-64218</v>
      </c>
      <c r="D27" s="39">
        <f>F27+H27</f>
        <v>0</v>
      </c>
      <c r="E27" s="40"/>
      <c r="F27" s="52"/>
      <c r="G27" s="39">
        <v>-64218</v>
      </c>
      <c r="H27" s="45"/>
      <c r="I27" s="46"/>
    </row>
    <row r="28" spans="1:9" ht="15.75" thickBot="1" x14ac:dyDescent="0.3">
      <c r="A28" s="18"/>
      <c r="B28" s="13"/>
      <c r="C28" s="13"/>
      <c r="D28" s="26"/>
      <c r="E28" s="13"/>
      <c r="F28" s="26"/>
      <c r="G28" s="13"/>
      <c r="H28" s="26"/>
      <c r="I28" s="28"/>
    </row>
    <row r="29" spans="1:9" ht="26.25" thickBot="1" x14ac:dyDescent="0.3">
      <c r="A29" s="48" t="s">
        <v>20</v>
      </c>
      <c r="B29" s="49">
        <f>B31+B38+B42+B49+B53+B66+B72+B79+B87</f>
        <v>15123159</v>
      </c>
      <c r="C29" s="49">
        <v>15586541</v>
      </c>
      <c r="D29" s="49">
        <v>17168238</v>
      </c>
      <c r="E29" s="49">
        <v>9661998</v>
      </c>
      <c r="F29" s="49">
        <v>11501221</v>
      </c>
      <c r="G29" s="49">
        <v>5924543</v>
      </c>
      <c r="H29" s="49">
        <v>5667017</v>
      </c>
      <c r="I29" s="49">
        <v>580872</v>
      </c>
    </row>
    <row r="30" spans="1:9" ht="15.75" thickBot="1" x14ac:dyDescent="0.3">
      <c r="A30" s="18"/>
      <c r="B30" s="13"/>
      <c r="C30" s="13"/>
      <c r="D30" s="26"/>
      <c r="E30" s="26"/>
      <c r="F30" s="26"/>
      <c r="G30" s="13"/>
      <c r="H30" s="26"/>
      <c r="I30" s="13"/>
    </row>
    <row r="31" spans="1:9" ht="63" customHeight="1" x14ac:dyDescent="0.25">
      <c r="A31" s="57" t="s">
        <v>21</v>
      </c>
      <c r="B31" s="61">
        <f t="shared" ref="B31:I31" si="6">SUM(B33:B36)</f>
        <v>2086000</v>
      </c>
      <c r="C31" s="61">
        <f t="shared" ref="C31:D31" si="7">SUM(C33:C36)</f>
        <v>2086000</v>
      </c>
      <c r="D31" s="61">
        <f t="shared" si="7"/>
        <v>1996808</v>
      </c>
      <c r="E31" s="61">
        <f t="shared" si="6"/>
        <v>1196000</v>
      </c>
      <c r="F31" s="61">
        <f t="shared" si="6"/>
        <v>1189550</v>
      </c>
      <c r="G31" s="61">
        <f t="shared" si="6"/>
        <v>890000</v>
      </c>
      <c r="H31" s="61">
        <f t="shared" si="6"/>
        <v>807258</v>
      </c>
      <c r="I31" s="61">
        <f t="shared" si="6"/>
        <v>198960</v>
      </c>
    </row>
    <row r="32" spans="1:9" ht="15.75" customHeight="1" thickBot="1" x14ac:dyDescent="0.3">
      <c r="A32" s="58"/>
      <c r="B32" s="62"/>
      <c r="C32" s="62"/>
      <c r="D32" s="62"/>
      <c r="E32" s="62"/>
      <c r="F32" s="62"/>
      <c r="G32" s="62"/>
      <c r="H32" s="62"/>
      <c r="I32" s="62"/>
    </row>
    <row r="33" spans="1:9" ht="15.75" thickBot="1" x14ac:dyDescent="0.3">
      <c r="A33" s="14" t="s">
        <v>22</v>
      </c>
      <c r="B33" s="19">
        <v>1196000</v>
      </c>
      <c r="C33" s="19">
        <f t="shared" ref="C33:D35" si="8">E33+G33</f>
        <v>1196000</v>
      </c>
      <c r="D33" s="19">
        <f t="shared" si="8"/>
        <v>1189550</v>
      </c>
      <c r="E33" s="19">
        <v>1196000</v>
      </c>
      <c r="F33" s="19">
        <v>1189550</v>
      </c>
      <c r="G33" s="15"/>
      <c r="H33" s="15"/>
      <c r="I33" s="15"/>
    </row>
    <row r="34" spans="1:9" ht="15.75" thickBot="1" x14ac:dyDescent="0.3">
      <c r="A34" s="14" t="s">
        <v>23</v>
      </c>
      <c r="B34" s="19">
        <v>640000</v>
      </c>
      <c r="C34" s="19">
        <f t="shared" si="8"/>
        <v>640000</v>
      </c>
      <c r="D34" s="19">
        <f t="shared" si="8"/>
        <v>583210</v>
      </c>
      <c r="E34" s="15"/>
      <c r="F34" s="15"/>
      <c r="G34" s="19">
        <v>640000</v>
      </c>
      <c r="H34" s="19">
        <v>583210</v>
      </c>
      <c r="I34" s="19">
        <v>184503</v>
      </c>
    </row>
    <row r="35" spans="1:9" ht="26.25" thickBot="1" x14ac:dyDescent="0.3">
      <c r="A35" s="14" t="s">
        <v>24</v>
      </c>
      <c r="B35" s="19">
        <v>250000</v>
      </c>
      <c r="C35" s="19">
        <f t="shared" si="8"/>
        <v>250000</v>
      </c>
      <c r="D35" s="19">
        <f t="shared" si="8"/>
        <v>224048</v>
      </c>
      <c r="E35" s="15"/>
      <c r="F35" s="15"/>
      <c r="G35" s="19">
        <v>250000</v>
      </c>
      <c r="H35" s="19">
        <v>224048</v>
      </c>
      <c r="I35" s="19">
        <v>14457</v>
      </c>
    </row>
    <row r="36" spans="1:9" ht="15.75" thickBot="1" x14ac:dyDescent="0.3">
      <c r="A36" s="14"/>
      <c r="B36" s="15"/>
      <c r="C36" s="19"/>
      <c r="D36" s="19"/>
      <c r="E36" s="19"/>
      <c r="F36" s="19"/>
      <c r="G36" s="15"/>
      <c r="H36" s="15"/>
      <c r="I36" s="15"/>
    </row>
    <row r="37" spans="1:9" ht="15.75" thickBot="1" x14ac:dyDescent="0.3">
      <c r="A37" s="14"/>
      <c r="B37" s="13"/>
      <c r="C37" s="13"/>
      <c r="D37" s="15"/>
      <c r="E37" s="15"/>
      <c r="F37" s="15"/>
      <c r="G37" s="15"/>
      <c r="H37" s="16"/>
      <c r="I37" s="15"/>
    </row>
    <row r="38" spans="1:9" ht="26.25" thickBot="1" x14ac:dyDescent="0.3">
      <c r="A38" s="38" t="s">
        <v>25</v>
      </c>
      <c r="B38" s="39">
        <f>SUM(B39:B41)</f>
        <v>191985</v>
      </c>
      <c r="C38" s="39">
        <f>SUM(C39:C41)</f>
        <v>191985</v>
      </c>
      <c r="D38" s="39">
        <f>SUM(D39:D41)</f>
        <v>176605</v>
      </c>
      <c r="E38" s="39">
        <f>SUM(E39:E41)</f>
        <v>191985</v>
      </c>
      <c r="F38" s="39">
        <f>SUM(F39:F41)</f>
        <v>176605</v>
      </c>
      <c r="G38" s="39">
        <f t="shared" ref="G38:I38" si="9">SUM(G39:G41)</f>
        <v>0</v>
      </c>
      <c r="H38" s="39">
        <f t="shared" si="9"/>
        <v>0</v>
      </c>
      <c r="I38" s="39">
        <f t="shared" si="9"/>
        <v>0</v>
      </c>
    </row>
    <row r="39" spans="1:9" ht="39" thickBot="1" x14ac:dyDescent="0.3">
      <c r="A39" s="29" t="s">
        <v>26</v>
      </c>
      <c r="B39" s="19">
        <v>56506</v>
      </c>
      <c r="C39" s="19">
        <f t="shared" ref="C39:D41" si="10">E39+G39</f>
        <v>56506</v>
      </c>
      <c r="D39" s="19">
        <v>8791</v>
      </c>
      <c r="E39" s="19">
        <v>56506</v>
      </c>
      <c r="F39" s="19">
        <v>8791</v>
      </c>
      <c r="G39" s="15"/>
      <c r="H39" s="51"/>
      <c r="I39" s="15"/>
    </row>
    <row r="40" spans="1:9" ht="90" thickBot="1" x14ac:dyDescent="0.3">
      <c r="A40" s="29" t="s">
        <v>27</v>
      </c>
      <c r="B40" s="19">
        <v>135479</v>
      </c>
      <c r="C40" s="19">
        <f t="shared" si="10"/>
        <v>135479</v>
      </c>
      <c r="D40" s="19">
        <v>167814</v>
      </c>
      <c r="E40" s="19">
        <v>135479</v>
      </c>
      <c r="F40" s="19">
        <v>167814</v>
      </c>
      <c r="G40" s="15"/>
      <c r="H40" s="51"/>
      <c r="I40" s="15"/>
    </row>
    <row r="41" spans="1:9" ht="15.75" thickBot="1" x14ac:dyDescent="0.3">
      <c r="A41" s="14"/>
      <c r="B41" s="15"/>
      <c r="C41" s="19">
        <f t="shared" si="10"/>
        <v>0</v>
      </c>
      <c r="D41" s="19">
        <f t="shared" si="10"/>
        <v>0</v>
      </c>
      <c r="E41" s="15"/>
      <c r="F41" s="19"/>
      <c r="G41" s="13"/>
      <c r="H41" s="53"/>
      <c r="I41" s="13"/>
    </row>
    <row r="42" spans="1:9" ht="26.25" thickBot="1" x14ac:dyDescent="0.3">
      <c r="A42" s="38" t="s">
        <v>28</v>
      </c>
      <c r="B42" s="41">
        <f t="shared" ref="B42:H42" si="11">B43+B45</f>
        <v>6535476</v>
      </c>
      <c r="C42" s="41">
        <f t="shared" si="11"/>
        <v>6964765</v>
      </c>
      <c r="D42" s="41">
        <f t="shared" si="11"/>
        <v>6303680</v>
      </c>
      <c r="E42" s="41">
        <f t="shared" si="11"/>
        <v>6564765</v>
      </c>
      <c r="F42" s="41">
        <f t="shared" si="11"/>
        <v>5911454</v>
      </c>
      <c r="G42" s="41">
        <f t="shared" si="11"/>
        <v>400000</v>
      </c>
      <c r="H42" s="41">
        <f t="shared" si="11"/>
        <v>392226</v>
      </c>
      <c r="I42" s="41">
        <v>130611</v>
      </c>
    </row>
    <row r="43" spans="1:9" ht="63" customHeight="1" x14ac:dyDescent="0.25">
      <c r="A43" s="67" t="s">
        <v>29</v>
      </c>
      <c r="B43" s="69">
        <v>4152931</v>
      </c>
      <c r="C43" s="71">
        <v>4569450</v>
      </c>
      <c r="D43" s="71">
        <f>F43+H43</f>
        <v>3950787</v>
      </c>
      <c r="E43" s="69">
        <v>4569450</v>
      </c>
      <c r="F43" s="63">
        <v>3950787</v>
      </c>
      <c r="G43" s="65"/>
      <c r="H43" s="63"/>
      <c r="I43" s="63"/>
    </row>
    <row r="44" spans="1:9" ht="15.75" thickBot="1" x14ac:dyDescent="0.3">
      <c r="A44" s="68"/>
      <c r="B44" s="70"/>
      <c r="C44" s="64"/>
      <c r="D44" s="72"/>
      <c r="E44" s="70"/>
      <c r="F44" s="64"/>
      <c r="G44" s="66"/>
      <c r="H44" s="64"/>
      <c r="I44" s="64"/>
    </row>
    <row r="45" spans="1:9" ht="26.25" thickBot="1" x14ac:dyDescent="0.3">
      <c r="A45" s="14" t="s">
        <v>30</v>
      </c>
      <c r="B45" s="20">
        <f>B46+B47</f>
        <v>2382545</v>
      </c>
      <c r="C45" s="20">
        <f t="shared" ref="C45:D45" si="12">C46+C47</f>
        <v>2395315</v>
      </c>
      <c r="D45" s="20">
        <f t="shared" si="12"/>
        <v>2352893</v>
      </c>
      <c r="E45" s="20">
        <f t="shared" ref="E45:H45" si="13">E46+E47</f>
        <v>1995315</v>
      </c>
      <c r="F45" s="20">
        <f t="shared" si="13"/>
        <v>1960667</v>
      </c>
      <c r="G45" s="20">
        <f t="shared" si="13"/>
        <v>400000</v>
      </c>
      <c r="H45" s="20">
        <f t="shared" si="13"/>
        <v>392226</v>
      </c>
      <c r="I45" s="20"/>
    </row>
    <row r="46" spans="1:9" ht="26.25" thickBot="1" x14ac:dyDescent="0.3">
      <c r="A46" s="14" t="s">
        <v>31</v>
      </c>
      <c r="B46" s="20">
        <v>1982545</v>
      </c>
      <c r="C46" s="19">
        <v>1995315</v>
      </c>
      <c r="D46" s="19">
        <f>F46+H46</f>
        <v>1960667</v>
      </c>
      <c r="E46" s="19">
        <v>1995315</v>
      </c>
      <c r="F46" s="19">
        <v>1960667</v>
      </c>
      <c r="G46" s="15"/>
      <c r="H46" s="13"/>
      <c r="I46" s="13"/>
    </row>
    <row r="47" spans="1:9" ht="26.25" thickBot="1" x14ac:dyDescent="0.3">
      <c r="A47" s="14" t="s">
        <v>32</v>
      </c>
      <c r="B47" s="20">
        <v>400000</v>
      </c>
      <c r="C47" s="19">
        <f>E47+G47</f>
        <v>400000</v>
      </c>
      <c r="D47" s="19">
        <f>F47+H47</f>
        <v>392226</v>
      </c>
      <c r="E47" s="13"/>
      <c r="F47" s="51"/>
      <c r="G47" s="19">
        <v>400000</v>
      </c>
      <c r="H47" s="19">
        <v>392226</v>
      </c>
      <c r="I47" s="19">
        <v>130611</v>
      </c>
    </row>
    <row r="48" spans="1:9" ht="15.75" thickBot="1" x14ac:dyDescent="0.3">
      <c r="A48" s="18"/>
      <c r="B48" s="13"/>
      <c r="C48" s="13"/>
      <c r="D48" s="16"/>
      <c r="E48" s="13"/>
      <c r="F48" s="26"/>
      <c r="G48" s="15"/>
      <c r="H48" s="15"/>
      <c r="I48" s="15"/>
    </row>
    <row r="49" spans="1:9" ht="26.25" thickBot="1" x14ac:dyDescent="0.3">
      <c r="A49" s="38" t="s">
        <v>33</v>
      </c>
      <c r="B49" s="41">
        <f t="shared" ref="B49:I49" si="14">SUM(B50:B52)</f>
        <v>499917</v>
      </c>
      <c r="C49" s="41">
        <f>SUM(C50:C52)</f>
        <v>499917</v>
      </c>
      <c r="D49" s="41">
        <f>SUM(D50:D52)</f>
        <v>235723</v>
      </c>
      <c r="E49" s="41">
        <f>SUM(E50:E52)</f>
        <v>303117</v>
      </c>
      <c r="F49" s="41">
        <f t="shared" si="14"/>
        <v>187390</v>
      </c>
      <c r="G49" s="41">
        <f t="shared" si="14"/>
        <v>196800</v>
      </c>
      <c r="H49" s="41">
        <f t="shared" si="14"/>
        <v>48333</v>
      </c>
      <c r="I49" s="41">
        <f t="shared" si="14"/>
        <v>0</v>
      </c>
    </row>
    <row r="50" spans="1:9" ht="39" thickBot="1" x14ac:dyDescent="0.3">
      <c r="A50" s="14" t="s">
        <v>34</v>
      </c>
      <c r="B50" s="19">
        <v>303117</v>
      </c>
      <c r="C50" s="19">
        <f t="shared" ref="C50:D52" si="15">E50+G50</f>
        <v>303117</v>
      </c>
      <c r="D50" s="19">
        <f t="shared" si="15"/>
        <v>187390</v>
      </c>
      <c r="E50" s="19">
        <v>303117</v>
      </c>
      <c r="F50" s="19">
        <v>187390</v>
      </c>
      <c r="G50" s="21"/>
      <c r="H50" s="13"/>
      <c r="I50" s="13"/>
    </row>
    <row r="51" spans="1:9" ht="26.25" thickBot="1" x14ac:dyDescent="0.3">
      <c r="A51" s="14" t="s">
        <v>35</v>
      </c>
      <c r="B51" s="19">
        <v>136800</v>
      </c>
      <c r="C51" s="19">
        <f t="shared" si="15"/>
        <v>136800</v>
      </c>
      <c r="D51" s="19">
        <f t="shared" si="15"/>
        <v>13333</v>
      </c>
      <c r="E51" s="15"/>
      <c r="F51" s="51"/>
      <c r="G51" s="19">
        <v>136800</v>
      </c>
      <c r="H51" s="19">
        <v>13333</v>
      </c>
      <c r="I51" s="15"/>
    </row>
    <row r="52" spans="1:9" ht="26.25" thickBot="1" x14ac:dyDescent="0.3">
      <c r="A52" s="14" t="s">
        <v>36</v>
      </c>
      <c r="B52" s="19">
        <v>60000</v>
      </c>
      <c r="C52" s="19">
        <f t="shared" si="15"/>
        <v>60000</v>
      </c>
      <c r="D52" s="19">
        <f t="shared" si="15"/>
        <v>35000</v>
      </c>
      <c r="E52" s="15"/>
      <c r="F52" s="51"/>
      <c r="G52" s="19">
        <v>60000</v>
      </c>
      <c r="H52" s="19">
        <v>35000</v>
      </c>
      <c r="I52" s="15"/>
    </row>
    <row r="53" spans="1:9" ht="47.25" customHeight="1" x14ac:dyDescent="0.25">
      <c r="A53" s="57" t="s">
        <v>37</v>
      </c>
      <c r="B53" s="61">
        <f>B55+B56+B57+B58+B61+B64+B65</f>
        <v>1640716</v>
      </c>
      <c r="C53" s="61">
        <f t="shared" ref="C53" si="16">C55+C56+C57+C58+C61+C64+C65</f>
        <v>1674809</v>
      </c>
      <c r="D53" s="61">
        <f t="shared" ref="D53" si="17">D55+D56+D57+D58+D61+D64+D65</f>
        <v>4258284</v>
      </c>
      <c r="E53" s="61">
        <f t="shared" ref="E53:I53" si="18">E55+E56+E57+E58+E61+E64+E65</f>
        <v>1249691</v>
      </c>
      <c r="F53" s="61">
        <f t="shared" si="18"/>
        <v>3867888</v>
      </c>
      <c r="G53" s="61">
        <f t="shared" si="18"/>
        <v>425118</v>
      </c>
      <c r="H53" s="61">
        <f t="shared" si="18"/>
        <v>390396</v>
      </c>
      <c r="I53" s="61">
        <f t="shared" si="18"/>
        <v>8022</v>
      </c>
    </row>
    <row r="54" spans="1:9" ht="15.75" customHeight="1" thickBot="1" x14ac:dyDescent="0.3">
      <c r="A54" s="58"/>
      <c r="B54" s="62"/>
      <c r="C54" s="62"/>
      <c r="D54" s="62"/>
      <c r="E54" s="62"/>
      <c r="F54" s="62"/>
      <c r="G54" s="62"/>
      <c r="H54" s="62"/>
      <c r="I54" s="62"/>
    </row>
    <row r="55" spans="1:9" ht="39" thickBot="1" x14ac:dyDescent="0.3">
      <c r="A55" s="14" t="s">
        <v>38</v>
      </c>
      <c r="B55" s="19">
        <v>796563</v>
      </c>
      <c r="C55" s="19">
        <f t="shared" ref="C55:C64" si="19">E55+G55</f>
        <v>796563</v>
      </c>
      <c r="D55" s="54">
        <f t="shared" ref="D55:D64" si="20">F55+H55</f>
        <v>720951</v>
      </c>
      <c r="E55" s="19">
        <v>796563</v>
      </c>
      <c r="F55" s="54">
        <v>720951</v>
      </c>
      <c r="G55" s="27"/>
      <c r="H55" s="51"/>
      <c r="I55" s="15">
        <v>8022</v>
      </c>
    </row>
    <row r="56" spans="1:9" ht="39" thickBot="1" x14ac:dyDescent="0.3">
      <c r="A56" s="14" t="s">
        <v>39</v>
      </c>
      <c r="B56" s="19">
        <v>270120</v>
      </c>
      <c r="C56" s="19">
        <f t="shared" si="19"/>
        <v>270120</v>
      </c>
      <c r="D56" s="54">
        <f t="shared" si="20"/>
        <v>270120</v>
      </c>
      <c r="E56" s="19">
        <v>270120</v>
      </c>
      <c r="F56" s="54">
        <v>270120</v>
      </c>
      <c r="G56" s="27"/>
      <c r="H56" s="51"/>
      <c r="I56" s="15"/>
    </row>
    <row r="57" spans="1:9" ht="26.25" thickBot="1" x14ac:dyDescent="0.3">
      <c r="A57" s="29" t="s">
        <v>40</v>
      </c>
      <c r="B57" s="19">
        <v>161920</v>
      </c>
      <c r="C57" s="19">
        <f t="shared" si="19"/>
        <v>161920</v>
      </c>
      <c r="D57" s="54">
        <f t="shared" si="20"/>
        <v>133816</v>
      </c>
      <c r="E57" s="19">
        <v>161920</v>
      </c>
      <c r="F57" s="54">
        <v>133816</v>
      </c>
      <c r="G57" s="27"/>
      <c r="H57" s="15"/>
      <c r="I57" s="15"/>
    </row>
    <row r="58" spans="1:9" ht="39" thickBot="1" x14ac:dyDescent="0.3">
      <c r="A58" s="29" t="s">
        <v>41</v>
      </c>
      <c r="B58" s="19">
        <f>B59+B60</f>
        <v>352113</v>
      </c>
      <c r="C58" s="19">
        <v>352113</v>
      </c>
      <c r="D58" s="19">
        <v>342189</v>
      </c>
      <c r="E58" s="19">
        <f t="shared" ref="E58:F58" si="21">E59+E59</f>
        <v>0</v>
      </c>
      <c r="F58" s="19">
        <f t="shared" si="21"/>
        <v>0</v>
      </c>
      <c r="G58" s="19">
        <v>352113</v>
      </c>
      <c r="H58" s="19">
        <v>342189</v>
      </c>
      <c r="I58" s="19"/>
    </row>
    <row r="59" spans="1:9" ht="15.75" thickBot="1" x14ac:dyDescent="0.3">
      <c r="A59" s="29" t="s">
        <v>42</v>
      </c>
      <c r="B59" s="19">
        <v>190000</v>
      </c>
      <c r="C59" s="19">
        <f t="shared" si="19"/>
        <v>190000</v>
      </c>
      <c r="D59" s="54">
        <f t="shared" si="20"/>
        <v>188266</v>
      </c>
      <c r="E59" s="15"/>
      <c r="F59" s="15"/>
      <c r="G59" s="19">
        <v>190000</v>
      </c>
      <c r="H59" s="54">
        <v>188266</v>
      </c>
      <c r="I59" s="15"/>
    </row>
    <row r="60" spans="1:9" ht="15.75" thickBot="1" x14ac:dyDescent="0.3">
      <c r="A60" s="29" t="s">
        <v>43</v>
      </c>
      <c r="B60" s="19">
        <v>162113</v>
      </c>
      <c r="C60" s="19">
        <f t="shared" si="19"/>
        <v>162113</v>
      </c>
      <c r="D60" s="19">
        <f t="shared" si="20"/>
        <v>153923</v>
      </c>
      <c r="E60" s="15"/>
      <c r="F60" s="15"/>
      <c r="G60" s="19">
        <v>162113</v>
      </c>
      <c r="H60" s="19">
        <v>153923</v>
      </c>
      <c r="I60" s="15"/>
    </row>
    <row r="61" spans="1:9" ht="39" thickBot="1" x14ac:dyDescent="0.3">
      <c r="A61" s="29" t="s">
        <v>44</v>
      </c>
      <c r="B61" s="19">
        <f t="shared" ref="B61:G61" si="22">B62+B63</f>
        <v>60000</v>
      </c>
      <c r="C61" s="19">
        <f t="shared" si="22"/>
        <v>60000</v>
      </c>
      <c r="D61" s="19">
        <v>48207</v>
      </c>
      <c r="E61" s="19">
        <f t="shared" si="22"/>
        <v>0</v>
      </c>
      <c r="F61" s="19">
        <f t="shared" si="22"/>
        <v>0</v>
      </c>
      <c r="G61" s="19">
        <f t="shared" si="22"/>
        <v>60000</v>
      </c>
      <c r="H61" s="19">
        <v>48207</v>
      </c>
      <c r="I61" s="15"/>
    </row>
    <row r="62" spans="1:9" ht="15.75" thickBot="1" x14ac:dyDescent="0.3">
      <c r="A62" s="29" t="s">
        <v>45</v>
      </c>
      <c r="B62" s="19">
        <v>52000</v>
      </c>
      <c r="C62" s="19">
        <f t="shared" si="19"/>
        <v>52000</v>
      </c>
      <c r="D62" s="19">
        <f t="shared" si="20"/>
        <v>38945</v>
      </c>
      <c r="E62" s="15"/>
      <c r="F62" s="15"/>
      <c r="G62" s="19">
        <v>52000</v>
      </c>
      <c r="H62" s="19">
        <v>38945</v>
      </c>
      <c r="I62" s="15"/>
    </row>
    <row r="63" spans="1:9" ht="15.75" thickBot="1" x14ac:dyDescent="0.3">
      <c r="A63" s="29" t="s">
        <v>46</v>
      </c>
      <c r="B63" s="19">
        <v>8000</v>
      </c>
      <c r="C63" s="19">
        <f t="shared" si="19"/>
        <v>8000</v>
      </c>
      <c r="D63" s="19">
        <f t="shared" si="20"/>
        <v>9262</v>
      </c>
      <c r="E63" s="15"/>
      <c r="F63" s="15"/>
      <c r="G63" s="19">
        <v>8000</v>
      </c>
      <c r="H63" s="19">
        <v>9262</v>
      </c>
      <c r="I63" s="15"/>
    </row>
    <row r="64" spans="1:9" ht="26.25" thickBot="1" x14ac:dyDescent="0.3">
      <c r="A64" s="29" t="s">
        <v>47</v>
      </c>
      <c r="B64" s="27"/>
      <c r="C64" s="19">
        <f t="shared" si="19"/>
        <v>0</v>
      </c>
      <c r="D64" s="19">
        <f t="shared" si="20"/>
        <v>2696332</v>
      </c>
      <c r="E64" s="15"/>
      <c r="F64" s="19">
        <v>2696332</v>
      </c>
      <c r="G64" s="15"/>
      <c r="H64" s="51"/>
      <c r="I64" s="15"/>
    </row>
    <row r="65" spans="1:9" ht="26.25" thickBot="1" x14ac:dyDescent="0.3">
      <c r="A65" s="14" t="s">
        <v>48</v>
      </c>
      <c r="B65" s="15"/>
      <c r="C65" s="19">
        <v>34093</v>
      </c>
      <c r="D65" s="19">
        <v>46669</v>
      </c>
      <c r="E65" s="19">
        <v>21088</v>
      </c>
      <c r="F65" s="19">
        <v>46669</v>
      </c>
      <c r="G65" s="15">
        <v>13005</v>
      </c>
      <c r="H65" s="51"/>
      <c r="I65" s="15"/>
    </row>
    <row r="66" spans="1:9" ht="78.75" customHeight="1" x14ac:dyDescent="0.25">
      <c r="A66" s="47" t="s">
        <v>49</v>
      </c>
      <c r="B66" s="59">
        <f>SUM(B68:B71)</f>
        <v>2731325</v>
      </c>
      <c r="C66" s="59">
        <f>SUM(C68:C71)</f>
        <v>2731325</v>
      </c>
      <c r="D66" s="61">
        <f>F66+H66</f>
        <v>2985179</v>
      </c>
      <c r="E66" s="59">
        <f>SUM(E68:E71)</f>
        <v>0</v>
      </c>
      <c r="F66" s="59">
        <f>SUM(F68:F71)</f>
        <v>0</v>
      </c>
      <c r="G66" s="59">
        <f>SUM(G68:G71)</f>
        <v>2731325</v>
      </c>
      <c r="H66" s="59">
        <f>SUM(H68:H71)</f>
        <v>2985179</v>
      </c>
      <c r="I66" s="59">
        <f>SUM(I68:I71)</f>
        <v>243279</v>
      </c>
    </row>
    <row r="67" spans="1:9" ht="15.75" thickBot="1" x14ac:dyDescent="0.3">
      <c r="A67" s="38" t="s">
        <v>50</v>
      </c>
      <c r="B67" s="60"/>
      <c r="C67" s="60"/>
      <c r="D67" s="62"/>
      <c r="E67" s="60"/>
      <c r="F67" s="60"/>
      <c r="G67" s="60"/>
      <c r="H67" s="60"/>
      <c r="I67" s="60"/>
    </row>
    <row r="68" spans="1:9" ht="26.25" thickBot="1" x14ac:dyDescent="0.3">
      <c r="A68" s="14" t="s">
        <v>51</v>
      </c>
      <c r="B68" s="19">
        <v>1676553</v>
      </c>
      <c r="C68" s="19">
        <f t="shared" ref="C68:D71" si="23">E68+G68</f>
        <v>1676553</v>
      </c>
      <c r="D68" s="19">
        <f t="shared" si="23"/>
        <v>1574163</v>
      </c>
      <c r="E68" s="15"/>
      <c r="F68" s="51"/>
      <c r="G68" s="15">
        <v>1676553</v>
      </c>
      <c r="H68" s="19">
        <v>1574163</v>
      </c>
      <c r="I68" s="19">
        <v>18286</v>
      </c>
    </row>
    <row r="69" spans="1:9" ht="15.75" thickBot="1" x14ac:dyDescent="0.3">
      <c r="A69" s="14" t="s">
        <v>52</v>
      </c>
      <c r="B69" s="19">
        <v>360675</v>
      </c>
      <c r="C69" s="19">
        <f t="shared" si="23"/>
        <v>360675</v>
      </c>
      <c r="D69" s="19">
        <f t="shared" si="23"/>
        <v>135268</v>
      </c>
      <c r="E69" s="15"/>
      <c r="F69" s="51"/>
      <c r="G69" s="19">
        <v>360675</v>
      </c>
      <c r="H69" s="19">
        <v>135268</v>
      </c>
      <c r="I69" s="19"/>
    </row>
    <row r="70" spans="1:9" ht="26.25" thickBot="1" x14ac:dyDescent="0.3">
      <c r="A70" s="14" t="s">
        <v>53</v>
      </c>
      <c r="B70" s="19">
        <v>674097</v>
      </c>
      <c r="C70" s="19">
        <f t="shared" si="23"/>
        <v>674097</v>
      </c>
      <c r="D70" s="19">
        <f t="shared" si="23"/>
        <v>1275748</v>
      </c>
      <c r="E70" s="15"/>
      <c r="F70" s="51"/>
      <c r="G70" s="19">
        <v>674097</v>
      </c>
      <c r="H70" s="15">
        <v>1275748</v>
      </c>
      <c r="I70" s="19">
        <v>224993</v>
      </c>
    </row>
    <row r="71" spans="1:9" ht="26.25" thickBot="1" x14ac:dyDescent="0.3">
      <c r="A71" s="14" t="s">
        <v>54</v>
      </c>
      <c r="B71" s="19">
        <v>20000</v>
      </c>
      <c r="C71" s="19">
        <f>E71+G71</f>
        <v>20000</v>
      </c>
      <c r="D71" s="51">
        <f t="shared" si="23"/>
        <v>0</v>
      </c>
      <c r="E71" s="15"/>
      <c r="F71" s="51"/>
      <c r="G71" s="19">
        <v>20000</v>
      </c>
      <c r="H71" s="51"/>
      <c r="I71" s="15"/>
    </row>
    <row r="72" spans="1:9" ht="26.25" thickBot="1" x14ac:dyDescent="0.3">
      <c r="A72" s="38" t="s">
        <v>55</v>
      </c>
      <c r="B72" s="41">
        <f t="shared" ref="B72:I72" si="24">SUM(B73:B77)</f>
        <v>407440</v>
      </c>
      <c r="C72" s="41">
        <f t="shared" si="24"/>
        <v>407440</v>
      </c>
      <c r="D72" s="41">
        <f t="shared" si="24"/>
        <v>460209</v>
      </c>
      <c r="E72" s="41">
        <f t="shared" si="24"/>
        <v>156440</v>
      </c>
      <c r="F72" s="41">
        <f t="shared" si="24"/>
        <v>168334</v>
      </c>
      <c r="G72" s="41">
        <f t="shared" si="24"/>
        <v>251000</v>
      </c>
      <c r="H72" s="41">
        <f t="shared" si="24"/>
        <v>291875</v>
      </c>
      <c r="I72" s="41">
        <f t="shared" si="24"/>
        <v>0</v>
      </c>
    </row>
    <row r="73" spans="1:9" ht="15.75" thickBot="1" x14ac:dyDescent="0.3">
      <c r="A73" s="14" t="s">
        <v>56</v>
      </c>
      <c r="B73" s="20">
        <v>176440</v>
      </c>
      <c r="C73" s="19">
        <f t="shared" ref="C73:D77" si="25">E73+G73</f>
        <v>176440</v>
      </c>
      <c r="D73" s="19">
        <f t="shared" si="25"/>
        <v>168334</v>
      </c>
      <c r="E73" s="19">
        <v>156440</v>
      </c>
      <c r="F73" s="19">
        <v>168334</v>
      </c>
      <c r="G73" s="20">
        <v>20000</v>
      </c>
      <c r="H73" s="21"/>
      <c r="I73" s="15"/>
    </row>
    <row r="74" spans="1:9" ht="15.75" thickBot="1" x14ac:dyDescent="0.3">
      <c r="A74" s="14" t="s">
        <v>57</v>
      </c>
      <c r="B74" s="20">
        <v>16000</v>
      </c>
      <c r="C74" s="19">
        <f t="shared" si="25"/>
        <v>16000</v>
      </c>
      <c r="D74" s="19">
        <f t="shared" si="25"/>
        <v>1859</v>
      </c>
      <c r="E74" s="15"/>
      <c r="F74" s="51"/>
      <c r="G74" s="20">
        <v>16000</v>
      </c>
      <c r="H74" s="20">
        <v>1859</v>
      </c>
      <c r="I74" s="15"/>
    </row>
    <row r="75" spans="1:9" ht="15.75" thickBot="1" x14ac:dyDescent="0.3">
      <c r="A75" s="14" t="s">
        <v>58</v>
      </c>
      <c r="B75" s="20">
        <v>50000</v>
      </c>
      <c r="C75" s="19">
        <f t="shared" si="25"/>
        <v>50000</v>
      </c>
      <c r="D75" s="19">
        <f t="shared" si="25"/>
        <v>43106</v>
      </c>
      <c r="E75" s="15"/>
      <c r="F75" s="15"/>
      <c r="G75" s="20">
        <v>50000</v>
      </c>
      <c r="H75" s="20">
        <v>43106</v>
      </c>
      <c r="I75" s="15"/>
    </row>
    <row r="76" spans="1:9" ht="26.25" thickBot="1" x14ac:dyDescent="0.3">
      <c r="A76" s="14" t="s">
        <v>59</v>
      </c>
      <c r="B76" s="20">
        <v>5000</v>
      </c>
      <c r="C76" s="19">
        <f t="shared" si="25"/>
        <v>5000</v>
      </c>
      <c r="D76" s="19">
        <f t="shared" si="25"/>
        <v>0</v>
      </c>
      <c r="E76" s="15"/>
      <c r="F76" s="15"/>
      <c r="G76" s="20">
        <v>5000</v>
      </c>
      <c r="H76" s="21"/>
      <c r="I76" s="15"/>
    </row>
    <row r="77" spans="1:9" ht="26.25" thickBot="1" x14ac:dyDescent="0.3">
      <c r="A77" s="14" t="s">
        <v>72</v>
      </c>
      <c r="B77" s="20">
        <v>160000</v>
      </c>
      <c r="C77" s="19">
        <f t="shared" si="25"/>
        <v>160000</v>
      </c>
      <c r="D77" s="19">
        <f t="shared" si="25"/>
        <v>246910</v>
      </c>
      <c r="E77" s="15"/>
      <c r="F77" s="15"/>
      <c r="G77" s="20">
        <v>160000</v>
      </c>
      <c r="H77" s="20">
        <v>246910</v>
      </c>
      <c r="I77" s="15"/>
    </row>
    <row r="78" spans="1:9" ht="15.75" thickBot="1" x14ac:dyDescent="0.3">
      <c r="A78" s="14"/>
      <c r="B78" s="15"/>
      <c r="C78" s="15"/>
      <c r="D78" s="16"/>
      <c r="E78" s="15"/>
      <c r="F78" s="15"/>
      <c r="G78" s="15"/>
      <c r="H78" s="16"/>
      <c r="I78" s="15"/>
    </row>
    <row r="79" spans="1:9" ht="51.75" thickBot="1" x14ac:dyDescent="0.3">
      <c r="A79" s="38" t="s">
        <v>60</v>
      </c>
      <c r="B79" s="39">
        <f t="shared" ref="B79:H79" si="26">B80+B81+B84+B85+B86</f>
        <v>770300</v>
      </c>
      <c r="C79" s="39">
        <f t="shared" si="26"/>
        <v>770300</v>
      </c>
      <c r="D79" s="39">
        <f t="shared" si="26"/>
        <v>680215</v>
      </c>
      <c r="E79" s="39">
        <f t="shared" si="26"/>
        <v>0</v>
      </c>
      <c r="F79" s="39">
        <f t="shared" si="26"/>
        <v>0</v>
      </c>
      <c r="G79" s="39">
        <f t="shared" si="26"/>
        <v>770300</v>
      </c>
      <c r="H79" s="39">
        <f t="shared" si="26"/>
        <v>680215</v>
      </c>
      <c r="I79" s="39"/>
    </row>
    <row r="80" spans="1:9" ht="39" thickBot="1" x14ac:dyDescent="0.3">
      <c r="A80" s="37" t="s">
        <v>70</v>
      </c>
      <c r="B80" s="19">
        <v>5000</v>
      </c>
      <c r="C80" s="19">
        <f t="shared" ref="C80:D85" si="27">E80+G80</f>
        <v>5000</v>
      </c>
      <c r="D80" s="19">
        <f t="shared" si="27"/>
        <v>0</v>
      </c>
      <c r="E80" s="15"/>
      <c r="F80" s="15"/>
      <c r="G80" s="19">
        <v>5000</v>
      </c>
      <c r="H80" s="15"/>
      <c r="I80" s="15"/>
    </row>
    <row r="81" spans="1:9" ht="26.25" thickBot="1" x14ac:dyDescent="0.3">
      <c r="A81" s="14" t="s">
        <v>61</v>
      </c>
      <c r="B81" s="19">
        <v>562000</v>
      </c>
      <c r="C81" s="19">
        <f t="shared" si="27"/>
        <v>562000</v>
      </c>
      <c r="D81" s="19">
        <f t="shared" si="27"/>
        <v>447589</v>
      </c>
      <c r="E81" s="19">
        <f t="shared" ref="E81:F81" si="28">E82+E83</f>
        <v>0</v>
      </c>
      <c r="F81" s="19">
        <f t="shared" si="28"/>
        <v>0</v>
      </c>
      <c r="G81" s="19">
        <v>562000</v>
      </c>
      <c r="H81" s="19">
        <v>447589</v>
      </c>
      <c r="I81" s="15"/>
    </row>
    <row r="82" spans="1:9" ht="15.75" thickBot="1" x14ac:dyDescent="0.3">
      <c r="A82" s="14" t="s">
        <v>62</v>
      </c>
      <c r="B82" s="19">
        <v>203000</v>
      </c>
      <c r="C82" s="19">
        <f t="shared" si="27"/>
        <v>203000</v>
      </c>
      <c r="D82" s="19">
        <f t="shared" si="27"/>
        <v>167736</v>
      </c>
      <c r="E82" s="15"/>
      <c r="F82" s="15"/>
      <c r="G82" s="19">
        <v>203000</v>
      </c>
      <c r="H82" s="19">
        <v>167736</v>
      </c>
      <c r="I82" s="13"/>
    </row>
    <row r="83" spans="1:9" ht="15.75" thickBot="1" x14ac:dyDescent="0.3">
      <c r="A83" s="14" t="s">
        <v>63</v>
      </c>
      <c r="B83" s="19">
        <v>359000</v>
      </c>
      <c r="C83" s="19">
        <f t="shared" si="27"/>
        <v>359000</v>
      </c>
      <c r="D83" s="19">
        <f t="shared" si="27"/>
        <v>279853</v>
      </c>
      <c r="E83" s="15"/>
      <c r="F83" s="15"/>
      <c r="G83" s="19">
        <v>359000</v>
      </c>
      <c r="H83" s="19">
        <v>279853</v>
      </c>
      <c r="I83" s="19"/>
    </row>
    <row r="84" spans="1:9" ht="39" thickBot="1" x14ac:dyDescent="0.3">
      <c r="A84" s="29" t="s">
        <v>64</v>
      </c>
      <c r="B84" s="19">
        <v>93300</v>
      </c>
      <c r="C84" s="19">
        <f t="shared" si="27"/>
        <v>93300</v>
      </c>
      <c r="D84" s="19">
        <f t="shared" si="27"/>
        <v>93830</v>
      </c>
      <c r="E84" s="15"/>
      <c r="F84" s="51"/>
      <c r="G84" s="19">
        <v>93300</v>
      </c>
      <c r="H84" s="19">
        <v>93830</v>
      </c>
      <c r="I84" s="15"/>
    </row>
    <row r="85" spans="1:9" ht="26.25" thickBot="1" x14ac:dyDescent="0.3">
      <c r="A85" s="29" t="s">
        <v>65</v>
      </c>
      <c r="B85" s="19">
        <v>70000</v>
      </c>
      <c r="C85" s="19">
        <f t="shared" si="27"/>
        <v>70000</v>
      </c>
      <c r="D85" s="19">
        <f>F85+H85</f>
        <v>99675</v>
      </c>
      <c r="E85" s="15"/>
      <c r="F85" s="15"/>
      <c r="G85" s="19">
        <v>70000</v>
      </c>
      <c r="H85" s="19">
        <v>99675</v>
      </c>
      <c r="I85" s="15"/>
    </row>
    <row r="86" spans="1:9" ht="15.75" thickBot="1" x14ac:dyDescent="0.3">
      <c r="A86" s="29" t="s">
        <v>66</v>
      </c>
      <c r="B86" s="19">
        <v>40000</v>
      </c>
      <c r="C86" s="19">
        <f>E86+G86</f>
        <v>40000</v>
      </c>
      <c r="D86" s="19">
        <f>F86+H86</f>
        <v>39121</v>
      </c>
      <c r="E86" s="15"/>
      <c r="F86" s="15"/>
      <c r="G86" s="19">
        <v>40000</v>
      </c>
      <c r="H86" s="20">
        <v>39121</v>
      </c>
      <c r="I86" s="15"/>
    </row>
    <row r="87" spans="1:9" ht="64.5" thickBot="1" x14ac:dyDescent="0.3">
      <c r="A87" s="42" t="s">
        <v>67</v>
      </c>
      <c r="B87" s="39">
        <v>260000</v>
      </c>
      <c r="C87" s="39">
        <f>E87+G87</f>
        <v>260000</v>
      </c>
      <c r="D87" s="41">
        <f>F87+H87</f>
        <v>71535</v>
      </c>
      <c r="E87" s="40"/>
      <c r="F87" s="40"/>
      <c r="G87" s="39">
        <v>260000</v>
      </c>
      <c r="H87" s="39">
        <v>71535</v>
      </c>
      <c r="I87" s="40"/>
    </row>
  </sheetData>
  <mergeCells count="44">
    <mergeCell ref="I66:I67"/>
    <mergeCell ref="G53:G54"/>
    <mergeCell ref="H53:H54"/>
    <mergeCell ref="I53:I54"/>
    <mergeCell ref="B66:B67"/>
    <mergeCell ref="C66:C67"/>
    <mergeCell ref="D66:D67"/>
    <mergeCell ref="E66:E67"/>
    <mergeCell ref="F66:F67"/>
    <mergeCell ref="G66:G67"/>
    <mergeCell ref="H66:H67"/>
    <mergeCell ref="F53:F54"/>
    <mergeCell ref="A53:A54"/>
    <mergeCell ref="B53:B54"/>
    <mergeCell ref="C53:C54"/>
    <mergeCell ref="D53:D54"/>
    <mergeCell ref="E53:E54"/>
    <mergeCell ref="F43:F44"/>
    <mergeCell ref="G43:G44"/>
    <mergeCell ref="H43:H44"/>
    <mergeCell ref="I43:I44"/>
    <mergeCell ref="A31:A32"/>
    <mergeCell ref="B31:B32"/>
    <mergeCell ref="C31:C32"/>
    <mergeCell ref="A43:A44"/>
    <mergeCell ref="B43:B44"/>
    <mergeCell ref="C43:C44"/>
    <mergeCell ref="D43:D44"/>
    <mergeCell ref="E43:E44"/>
    <mergeCell ref="D31:D32"/>
    <mergeCell ref="E31:E32"/>
    <mergeCell ref="G15:G16"/>
    <mergeCell ref="H15:H16"/>
    <mergeCell ref="I15:I16"/>
    <mergeCell ref="F15:F16"/>
    <mergeCell ref="F31:F32"/>
    <mergeCell ref="G31:G32"/>
    <mergeCell ref="H31:H32"/>
    <mergeCell ref="I31:I32"/>
    <mergeCell ref="A15:A16"/>
    <mergeCell ref="B15:B16"/>
    <mergeCell ref="C15:C16"/>
    <mergeCell ref="D15:D16"/>
    <mergeCell ref="E15:E16"/>
  </mergeCells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</dc:creator>
  <cp:lastModifiedBy>pc24</cp:lastModifiedBy>
  <cp:lastPrinted>2025-08-08T11:32:58Z</cp:lastPrinted>
  <dcterms:created xsi:type="dcterms:W3CDTF">2025-08-08T06:23:04Z</dcterms:created>
  <dcterms:modified xsi:type="dcterms:W3CDTF">2026-08-06T10:11:59Z</dcterms:modified>
</cp:coreProperties>
</file>